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9.2025" sheetId="2" r:id="rId1"/>
  </sheets>
  <definedNames>
    <definedName name="_xlnm.Print_Area" localSheetId="0">'на 01.09.2025'!$A$1:$D$52</definedName>
  </definedNames>
  <calcPr calcId="145621"/>
</workbook>
</file>

<file path=xl/calcChain.xml><?xml version="1.0" encoding="utf-8"?>
<calcChain xmlns="http://schemas.openxmlformats.org/spreadsheetml/2006/main">
  <c r="C15" i="2" l="1"/>
  <c r="B15" i="2"/>
  <c r="C10" i="2"/>
  <c r="B10" i="2"/>
  <c r="D25" i="2" l="1"/>
  <c r="C24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<sst xmlns="http://schemas.openxmlformats.org/spreadsheetml/2006/main" count="55" uniqueCount="55">
  <si>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</si>
  <si>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</si>
  <si>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</si>
  <si>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</si>
  <si>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</si>
  <si>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</si>
  <si>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</si>
  <si>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</si>
  <si>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</si>
  <si>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</si>
  <si>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</si>
  <si>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</si>
  <si>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</si>
  <si>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</si>
  <si>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</si>
  <si>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</si>
  <si>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</si>
  <si>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</si>
  <si>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</si>
  <si>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</si>
  <si>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</si>
  <si>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</si>
  <si>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</si>
  <si>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</si>
  <si>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</si>
  <si>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</si>
  <si>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</si>
  <si>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</si>
  <si>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</si>
  <si>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</si>
  <si>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</si>
  <si>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</si>
  <si>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</si>
  <si>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</si>
  <si>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</si>
  <si>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</si>
  <si>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</si>
  <si>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</si>
  <si>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</si>
  <si>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</si>
  <si>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</si>
  <si>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</si>
  <si>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</si>
  <si>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</si>
  <si>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</si>
  <si>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</si>
  <si>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</si>
  <si>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</si>
  <si>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</si>
  <si>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</si>
  <si>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</si>
  <si>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</si>
  <si>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</si>
  <si>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</si>
  <si>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сентября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</si>
</sst>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8" fontId="46" fillId="0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B45" sqref="B45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2" t="s">
        <v>54</v>
      </c>
      <c r="B1" s="82"/>
      <c r="C1" s="82"/>
      <c r="D1" s="82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80" t="s">
        <v>8</v>
      </c>
      <c r="B4" s="80"/>
      <c r="C4" s="80"/>
      <c r="D4" s="81"/>
    </row>
    <row r="5" spans="1:13" s="13" customFormat="1" ht="15.6" customHeight="1" x14ac:dyDescent="0.25">
      <c r="A5" s="51" t="s">
        <v>35</v>
      </c>
      <c r="B5" s="16">
        <f>B6+B16</f>
        <v>3133931</v>
      </c>
      <c r="C5" s="65">
        <f>C6+C16</f>
        <v>2017146.6000000003</v>
      </c>
      <c r="D5" s="53">
        <f t="shared" ref="D5:D10" si="0">C5/B5*100</f>
        <v>64.364741916781199</v>
      </c>
    </row>
    <row r="6" spans="1:13" s="13" customFormat="1" x14ac:dyDescent="0.25">
      <c r="A6" s="51" t="s">
        <v>24</v>
      </c>
      <c r="B6" s="15">
        <f>B7+B8+B9+B10+B15</f>
        <v>2790039</v>
      </c>
      <c r="C6" s="52">
        <f>C7+C8+C9+C10+C15</f>
        <v>1845724.5000000002</v>
      </c>
      <c r="D6" s="53">
        <f t="shared" si="0"/>
        <v>66.15407526561458</v>
      </c>
      <c r="E6" s="46"/>
      <c r="F6" s="46"/>
    </row>
    <row r="7" spans="1:13" s="45" customFormat="1" x14ac:dyDescent="0.25">
      <c r="A7" s="54" t="s">
        <v>3</v>
      </c>
      <c r="B7" s="55">
        <v>1425016</v>
      </c>
      <c r="C7" s="56">
        <v>909202.8</v>
      </c>
      <c r="D7" s="57">
        <f t="shared" si="0"/>
        <v>63.802988878721365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32770.6</v>
      </c>
      <c r="D8" s="57">
        <f t="shared" si="0"/>
        <v>65.684391974504422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855715</v>
      </c>
      <c r="C9" s="55">
        <v>643395.19999999995</v>
      </c>
      <c r="D9" s="58">
        <f t="shared" si="0"/>
        <v>75.18802405006339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f>B12+B13+B14</f>
        <v>355876</v>
      </c>
      <c r="C10" s="55">
        <f>C12+C13+C14</f>
        <v>190809.1</v>
      </c>
      <c r="D10" s="57">
        <f t="shared" si="0"/>
        <v>53.616737290516923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141059</v>
      </c>
      <c r="C12" s="55">
        <v>48854.1</v>
      </c>
      <c r="D12" s="57">
        <f t="shared" ref="D12:D20" si="1">C12/B12*100</f>
        <v>34.633805712503282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106078.9</v>
      </c>
      <c r="D13" s="57">
        <f t="shared" si="1"/>
        <v>71.537657468101742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35876.1</v>
      </c>
      <c r="D14" s="57">
        <f t="shared" si="1"/>
        <v>53.922264139599896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f>4145+9110+90286</f>
        <v>103541</v>
      </c>
      <c r="C15" s="55">
        <f>2565.2+2969.1+64012.5</f>
        <v>69546.8</v>
      </c>
      <c r="D15" s="44">
        <f t="shared" si="1"/>
        <v>67.168368086072178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343892</v>
      </c>
      <c r="C16" s="61">
        <f>SUM(C17:C23)</f>
        <v>171422.1</v>
      </c>
      <c r="D16" s="61">
        <f t="shared" si="1"/>
        <v>49.847655659334912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162094.39999999999</v>
      </c>
      <c r="C17" s="55">
        <v>73750.100000000006</v>
      </c>
      <c r="D17" s="55">
        <f t="shared" si="1"/>
        <v>45.498240531443415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5643</v>
      </c>
      <c r="D18" s="55">
        <f>C18/B18*100</f>
        <v>59.607056089574307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12622.8</v>
      </c>
      <c r="C19" s="55">
        <v>22360.799999999999</v>
      </c>
      <c r="D19" s="55">
        <f t="shared" si="1"/>
        <v>177.14611655100293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125697.8</v>
      </c>
      <c r="C20" s="62">
        <v>51006.9</v>
      </c>
      <c r="D20" s="62">
        <f t="shared" si="1"/>
        <v>40.578991835974854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34010</v>
      </c>
      <c r="C22" s="63">
        <v>18669.8</v>
      </c>
      <c r="D22" s="63">
        <f>C22/B22*100</f>
        <v>54.895030873272567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-8.5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4193067.1</v>
      </c>
      <c r="C24" s="23">
        <f>SUM(C25:C31)</f>
        <v>2880607.4000000004</v>
      </c>
      <c r="D24" s="24">
        <f t="shared" ref="D24" si="2">C24/B24*100</f>
        <v>68.699291742791331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>
        <v>9698</v>
      </c>
      <c r="C25" s="26">
        <v>9698</v>
      </c>
      <c r="D25" s="27">
        <f>C25/B25*100</f>
        <v>100</v>
      </c>
      <c r="E25" s="28"/>
      <c r="F25" s="28"/>
    </row>
    <row r="26" spans="1:13" x14ac:dyDescent="0.25">
      <c r="A26" s="25" t="s">
        <v>38</v>
      </c>
      <c r="B26" s="29">
        <v>2218970</v>
      </c>
      <c r="C26" s="29">
        <v>1450529</v>
      </c>
      <c r="D26" s="27">
        <f>C26/B26*100</f>
        <v>65.369473224063412</v>
      </c>
      <c r="E26" s="19"/>
      <c r="F26" s="19"/>
    </row>
    <row r="27" spans="1:13" x14ac:dyDescent="0.25">
      <c r="A27" s="25" t="s">
        <v>37</v>
      </c>
      <c r="B27" s="29">
        <v>1883328.5</v>
      </c>
      <c r="C27" s="29">
        <v>1398780.6</v>
      </c>
      <c r="D27" s="27">
        <f>C27/B27*100</f>
        <v>74.271726892042466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57305.599999999999</v>
      </c>
      <c r="D28" s="27">
        <f>C28/B28*100</f>
        <v>70.686044015956455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460276.6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-495982.4</v>
      </c>
      <c r="D31" s="27"/>
      <c r="E31" s="5"/>
      <c r="F31" s="19"/>
    </row>
    <row r="32" spans="1:13" x14ac:dyDescent="0.25">
      <c r="A32" s="33" t="s">
        <v>31</v>
      </c>
      <c r="B32" s="34">
        <f>B24+B5</f>
        <v>7326998.0999999996</v>
      </c>
      <c r="C32" s="34">
        <f>C5+C24</f>
        <v>4897754.0000000009</v>
      </c>
      <c r="D32" s="35"/>
      <c r="E32" s="6"/>
      <c r="F32" s="7"/>
      <c r="G32" s="8"/>
      <c r="H32" s="9"/>
    </row>
    <row r="33" spans="1:8" ht="17.45" customHeight="1" x14ac:dyDescent="0.25">
      <c r="A33" s="71" t="s">
        <v>9</v>
      </c>
      <c r="B33" s="72"/>
      <c r="C33" s="72"/>
      <c r="D33" s="73"/>
      <c r="E33" s="9"/>
      <c r="F33" s="9"/>
    </row>
    <row r="34" spans="1:8" x14ac:dyDescent="0.25">
      <c r="A34" s="30" t="s">
        <v>10</v>
      </c>
      <c r="B34" s="70">
        <v>454598.6</v>
      </c>
      <c r="C34" s="26">
        <v>277625.8</v>
      </c>
      <c r="D34" s="68">
        <f>C34/B34*100</f>
        <v>61.070535632973787</v>
      </c>
      <c r="E34" s="18"/>
      <c r="F34" s="19"/>
    </row>
    <row r="35" spans="1:8" ht="29.25" customHeight="1" x14ac:dyDescent="0.25">
      <c r="A35" s="30" t="s">
        <v>11</v>
      </c>
      <c r="B35" s="26">
        <v>75975.7</v>
      </c>
      <c r="C35" s="26">
        <v>48667.3</v>
      </c>
      <c r="D35" s="68">
        <f>C35/B35*100</f>
        <v>64.056402244401838</v>
      </c>
      <c r="E35" s="18"/>
      <c r="F35" s="19"/>
    </row>
    <row r="36" spans="1:8" x14ac:dyDescent="0.25">
      <c r="A36" s="30" t="s">
        <v>12</v>
      </c>
      <c r="B36" s="26">
        <v>866531.7</v>
      </c>
      <c r="C36" s="26">
        <v>476453.6</v>
      </c>
      <c r="D36" s="68">
        <f>C36/B36*100</f>
        <v>54.983978081817433</v>
      </c>
      <c r="E36" s="18"/>
      <c r="F36" s="19"/>
    </row>
    <row r="37" spans="1:8" s="43" customFormat="1" x14ac:dyDescent="0.25">
      <c r="A37" s="30" t="s">
        <v>13</v>
      </c>
      <c r="B37" s="44">
        <v>1831764.5</v>
      </c>
      <c r="C37" s="26">
        <v>1015997.2</v>
      </c>
      <c r="D37" s="68">
        <f>C37/B37*100</f>
        <v>55.465492425472817</v>
      </c>
      <c r="E37" s="41"/>
      <c r="F37" s="42"/>
    </row>
    <row r="38" spans="1:8" x14ac:dyDescent="0.25">
      <c r="A38" s="30" t="s">
        <v>14</v>
      </c>
      <c r="B38" s="26">
        <v>3777453.1</v>
      </c>
      <c r="C38" s="26">
        <v>2738844.5</v>
      </c>
      <c r="D38" s="68">
        <f t="shared" ref="D38:D40" si="3">C38/B38*100</f>
        <v>72.505056383095791</v>
      </c>
      <c r="E38" s="18"/>
      <c r="F38" s="19"/>
    </row>
    <row r="39" spans="1:8" x14ac:dyDescent="0.25">
      <c r="A39" s="30" t="s">
        <v>15</v>
      </c>
      <c r="B39" s="26">
        <v>270648</v>
      </c>
      <c r="C39" s="26">
        <v>200838.3</v>
      </c>
      <c r="D39" s="68">
        <f t="shared" si="3"/>
        <v>74.206460051432117</v>
      </c>
      <c r="E39" s="18"/>
      <c r="F39" s="19"/>
    </row>
    <row r="40" spans="1:8" s="43" customFormat="1" x14ac:dyDescent="0.25">
      <c r="A40" s="30" t="s">
        <v>16</v>
      </c>
      <c r="B40" s="26">
        <v>403168.4</v>
      </c>
      <c r="C40" s="26">
        <v>255120.9</v>
      </c>
      <c r="D40" s="68">
        <f t="shared" si="3"/>
        <v>63.278992103547793</v>
      </c>
      <c r="E40" s="41"/>
      <c r="F40" s="42"/>
    </row>
    <row r="41" spans="1:8" x14ac:dyDescent="0.25">
      <c r="A41" s="30" t="s">
        <v>17</v>
      </c>
      <c r="B41" s="26">
        <v>125529.2</v>
      </c>
      <c r="C41" s="26">
        <v>78274.3</v>
      </c>
      <c r="D41" s="68">
        <f>C41/B41*100</f>
        <v>62.355451958588127</v>
      </c>
      <c r="E41" s="18"/>
      <c r="F41" s="19"/>
    </row>
    <row r="42" spans="1:8" x14ac:dyDescent="0.25">
      <c r="A42" s="36" t="s">
        <v>18</v>
      </c>
      <c r="B42" s="26">
        <v>13196.5</v>
      </c>
      <c r="C42" s="26">
        <v>10812</v>
      </c>
      <c r="D42" s="68">
        <f>C42/B42*100</f>
        <v>81.930814988822803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9884.9</v>
      </c>
      <c r="C43" s="26"/>
      <c r="D43" s="68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69">
        <f>B43+B42+B41+B40+B39+B38+B36+B37+B35+B34</f>
        <v>7828750.5999999996</v>
      </c>
      <c r="C44" s="69">
        <f>C43+C42+C41+C40+C39+C38+C36+C37+C35+C34</f>
        <v>5102633.8999999994</v>
      </c>
      <c r="D44" s="61">
        <f>C44/B44*100</f>
        <v>65.178138386475098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-501752.5</v>
      </c>
      <c r="C45" s="23">
        <f>C32-C44</f>
        <v>-204879.89999999851</v>
      </c>
      <c r="D45" s="16"/>
      <c r="E45" s="11"/>
      <c r="F45" s="67"/>
      <c r="G45" s="67"/>
    </row>
    <row r="46" spans="1:8" ht="12" customHeight="1" x14ac:dyDescent="0.25">
      <c r="A46" s="74" t="s">
        <v>33</v>
      </c>
      <c r="B46" s="75"/>
      <c r="C46" s="75"/>
      <c r="D46" s="76"/>
      <c r="E46" s="38"/>
      <c r="F46" s="39"/>
      <c r="G46" s="9"/>
    </row>
    <row r="47" spans="1:8" ht="9.75" customHeight="1" x14ac:dyDescent="0.25">
      <c r="A47" s="77"/>
      <c r="B47" s="78"/>
      <c r="C47" s="78"/>
      <c r="D47" s="79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01.09.2025</vt:lpstr>
      <vt:lpstr>'на 01.09.2025'!Область_печати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2025-08-04T07:02:28Z</cp:lastPrinted>
  <dcterms:created xsi:type="dcterms:W3CDTF">2014-09-16T05:33:49Z</dcterms:created>
  <dcterms:modified xsi:type="dcterms:W3CDTF">2025-09-02T11:18:36Z</dcterms:modified>
</cp:coreProperties>
</file>